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9\INFORMES MENSUALES\10. OCTUBRE\"/>
    </mc:Choice>
  </mc:AlternateContent>
  <bookViews>
    <workbookView xWindow="0" yWindow="0" windowWidth="28800" windowHeight="11685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36" i="1"/>
  <c r="H22" i="1"/>
  <c r="H21" i="1" s="1"/>
  <c r="J22" i="1"/>
  <c r="J21" i="1" s="1"/>
  <c r="F22" i="1"/>
  <c r="F21" i="1" s="1"/>
  <c r="C22" i="1"/>
  <c r="C21" i="1" s="1"/>
  <c r="J18" i="1"/>
  <c r="J17" i="1" s="1"/>
  <c r="J16" i="1" s="1"/>
  <c r="G18" i="1"/>
  <c r="G17" i="1" s="1"/>
  <c r="G16" i="1" s="1"/>
  <c r="H18" i="1"/>
  <c r="H17" i="1" s="1"/>
  <c r="H16" i="1" s="1"/>
  <c r="F18" i="1"/>
  <c r="F17" i="1" s="1"/>
  <c r="F16" i="1" s="1"/>
  <c r="F8" i="1" s="1"/>
  <c r="C18" i="1"/>
  <c r="C17" i="1" s="1"/>
  <c r="C16" i="1" s="1"/>
  <c r="J10" i="1"/>
  <c r="J9" i="1" s="1"/>
  <c r="H10" i="1"/>
  <c r="H9" i="1" s="1"/>
  <c r="G10" i="1"/>
  <c r="G9" i="1" s="1"/>
  <c r="G46" i="1"/>
  <c r="D46" i="1"/>
  <c r="D47" i="1" s="1"/>
  <c r="J8" i="1" l="1"/>
  <c r="C8" i="1"/>
  <c r="H8" i="1"/>
  <c r="L8" i="1" s="1"/>
  <c r="G8" i="1"/>
  <c r="G40" i="1" s="1"/>
  <c r="L34" i="1"/>
  <c r="F46" i="1"/>
  <c r="F40" i="1"/>
  <c r="E46" i="1"/>
  <c r="E47" i="1" s="1"/>
  <c r="F47" i="1" l="1"/>
  <c r="H46" i="1"/>
  <c r="H40" i="1"/>
  <c r="G47" i="1" l="1"/>
  <c r="H47" i="1"/>
  <c r="C46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/>
  <c r="L38" i="1"/>
  <c r="L39" i="1"/>
  <c r="L41" i="1"/>
  <c r="L42" i="1"/>
  <c r="L43" i="1"/>
  <c r="L44" i="1"/>
  <c r="L45" i="1"/>
  <c r="L40" i="1"/>
  <c r="L47" i="1" l="1"/>
  <c r="L46" i="1"/>
  <c r="C40" i="1"/>
  <c r="C47" i="1" s="1"/>
  <c r="J40" i="1" l="1"/>
  <c r="J47" i="1" l="1"/>
  <c r="J46" i="1"/>
</calcChain>
</file>

<file path=xl/sharedStrings.xml><?xml version="1.0" encoding="utf-8"?>
<sst xmlns="http://schemas.openxmlformats.org/spreadsheetml/2006/main" count="96" uniqueCount="93">
  <si>
    <t>INSTITUTO DISTRITAL DE RECREACIÓN Y DEPORTE</t>
  </si>
  <si>
    <t>SUBDIRECCIÓN ADMINISTRATIVA Y FINANCIERA</t>
  </si>
  <si>
    <t>SISTEMA DE PRESUPUESTO DISTRITAL - PREDIS</t>
  </si>
  <si>
    <t>EJECUCION DE RENTAS E INGRESOS</t>
  </si>
  <si>
    <t>RUBRO PRESUPUESTAL</t>
  </si>
  <si>
    <t>CODIGO</t>
  </si>
  <si>
    <t>NOMBRE</t>
  </si>
  <si>
    <t>PRESUPUESTO INICIAL</t>
  </si>
  <si>
    <t>MODIFICACIONES</t>
  </si>
  <si>
    <t>MES</t>
  </si>
  <si>
    <t>ACUMULADO</t>
  </si>
  <si>
    <t>PRESUPUESTO DEFINITIVO</t>
  </si>
  <si>
    <t>RECAUDOS</t>
  </si>
  <si>
    <t>% EJECUCIÓN PRESUPUESTAL</t>
  </si>
  <si>
    <t>SALDO POR RECAUDAR</t>
  </si>
  <si>
    <t>RECURSOS RESERVAS</t>
  </si>
  <si>
    <t>RECAUDO ACUMULADO RECURSOS RESERVAS</t>
  </si>
  <si>
    <t>INGRESOS CORRIENTES</t>
  </si>
  <si>
    <t>RECURSOS DE CAPITAL</t>
  </si>
  <si>
    <t>NO TRIBUTARIOS</t>
  </si>
  <si>
    <t>RECURSOS DEL BALANCE</t>
  </si>
  <si>
    <t>2-4-3-02</t>
  </si>
  <si>
    <t>INGRESOS</t>
  </si>
  <si>
    <t>Pago Compensatorio de Cesiones Públicas</t>
  </si>
  <si>
    <t>Pago Compensatorio Obligaciones Urbanísticas</t>
  </si>
  <si>
    <t>Aporte Ordinario</t>
  </si>
  <si>
    <t>Vigencia</t>
  </si>
  <si>
    <t>Sistema General de Participaciones</t>
  </si>
  <si>
    <t>IVA Cedido de Licores (Ley 788 de 2002)</t>
  </si>
  <si>
    <t>2-1</t>
  </si>
  <si>
    <t>2-1-2</t>
  </si>
  <si>
    <t>2-1-2-01</t>
  </si>
  <si>
    <t>2-1-2-01-09</t>
  </si>
  <si>
    <t>2-1-2-01-09-01</t>
  </si>
  <si>
    <t>2-1-2-01-09-02</t>
  </si>
  <si>
    <t>2-1-2-01-11</t>
  </si>
  <si>
    <t>2-2</t>
  </si>
  <si>
    <t>2-2-1</t>
  </si>
  <si>
    <t>2-2-1-01</t>
  </si>
  <si>
    <t>2-2-1-01-07</t>
  </si>
  <si>
    <t>2-2-1-01-07-05</t>
  </si>
  <si>
    <t>2-4</t>
  </si>
  <si>
    <t>2-4-1</t>
  </si>
  <si>
    <t>2-4-1-02</t>
  </si>
  <si>
    <t>2-4-1-02-01</t>
  </si>
  <si>
    <t>2-4-1-02-01-02</t>
  </si>
  <si>
    <t>2-4-1-02-02</t>
  </si>
  <si>
    <t>2-4-5-02</t>
  </si>
  <si>
    <t>2-4-1-02-02-01</t>
  </si>
  <si>
    <t>2-4-3-02-02</t>
  </si>
  <si>
    <t>2-4-3-03</t>
  </si>
  <si>
    <t>2-4-3-03-02</t>
  </si>
  <si>
    <t>2-4-5-02-03</t>
  </si>
  <si>
    <t>2-4-5-02-04</t>
  </si>
  <si>
    <t>.2-4-3</t>
  </si>
  <si>
    <t>.2-4-5</t>
  </si>
  <si>
    <t>.2-4-9</t>
  </si>
  <si>
    <t>Tasas y derechos administrativos</t>
  </si>
  <si>
    <t>Fondo cuenta pago Compensatorio de Cesiones Públicas</t>
  </si>
  <si>
    <t>Aprovechamiento Económico del Espacio Público</t>
  </si>
  <si>
    <t>TRANSFERENCIAS</t>
  </si>
  <si>
    <t>TRANSFERENCIAS CORRIENTES</t>
  </si>
  <si>
    <t>NACIONALES</t>
  </si>
  <si>
    <t>Transferencias corrientes para financiar competencias delegadas por la nación</t>
  </si>
  <si>
    <t>Transferencias Corrientes no Clasificadas en otro numeral rentístico</t>
  </si>
  <si>
    <t>TRANSFERENCIAS DE CAPITAL</t>
  </si>
  <si>
    <t>De Otras Entidades del Gobierno</t>
  </si>
  <si>
    <t>Nacional</t>
  </si>
  <si>
    <t>Superávit fiscal</t>
  </si>
  <si>
    <t>Depósitos</t>
  </si>
  <si>
    <t>Convenios Entidades Distritales</t>
  </si>
  <si>
    <t>Superávit fiscal no incorporado de vigencias anteriores</t>
  </si>
  <si>
    <t>Superávit fiscal de ingresos de destinación específica</t>
  </si>
  <si>
    <t>Superávit fiscal no incorporado de ingresos de destinación específica</t>
  </si>
  <si>
    <t>RENDIMIENTOS FINANCIEROS</t>
  </si>
  <si>
    <t>Recursos propios con destinación específica</t>
  </si>
  <si>
    <t>Recursos propios de libre destinación</t>
  </si>
  <si>
    <t>REINTEGROS</t>
  </si>
  <si>
    <t xml:space="preserve">Cofinanciación no especificada en otro numeral rentístico </t>
  </si>
  <si>
    <t>Distrital</t>
  </si>
  <si>
    <t>.2-5-1</t>
  </si>
  <si>
    <t>2-5-1-01</t>
  </si>
  <si>
    <t>2-5-2-05</t>
  </si>
  <si>
    <t>.2-5-4</t>
  </si>
  <si>
    <t>.2-5-2</t>
  </si>
  <si>
    <t>Participación de Propósito General</t>
  </si>
  <si>
    <t>TOTAL RENTA E INGRESOS</t>
  </si>
  <si>
    <t>TOTAL TRANSFERENCIAS</t>
  </si>
  <si>
    <t>2-4-5-02-03-01</t>
  </si>
  <si>
    <t xml:space="preserve">Fondo cuenta pago Compensatorio </t>
  </si>
  <si>
    <t>2-4-5-02-03-03</t>
  </si>
  <si>
    <t>Valorizacion</t>
  </si>
  <si>
    <t>MES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</si>
</sst>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#,##0.00_);\(#,##0.00\)"/>
    <numFmt numFmtId="167" formatCode="#,##0_)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>
      <alignment vertical="top"/>
    </xf>
    <xf numFmtId="0" fontId="9" fillId="0" borderId="0">
      <alignment vertical="top"/>
    </xf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/>
    <xf numFmtId="165" fontId="6" fillId="0" borderId="0" xfId="1" applyNumberFormat="1" applyFont="1"/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/>
    </xf>
    <xf numFmtId="165" fontId="2" fillId="0" borderId="1" xfId="1" applyNumberFormat="1" applyFont="1" applyFill="1" applyBorder="1"/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vertical="center" wrapText="1"/>
    </xf>
    <xf numFmtId="165" fontId="6" fillId="0" borderId="0" xfId="1" applyNumberFormat="1" applyFont="1" applyFill="1"/>
    <xf numFmtId="167" fontId="2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/>
    <xf numFmtId="10" fontId="8" fillId="0" borderId="1" xfId="3" applyNumberFormat="1" applyFont="1" applyFill="1" applyBorder="1" applyAlignment="1">
      <alignment horizontal="right" vertical="top"/>
    </xf>
    <xf numFmtId="166" fontId="8" fillId="0" borderId="1" xfId="3" applyNumberFormat="1" applyFont="1" applyFill="1" applyBorder="1" applyAlignment="1">
      <alignment vertical="top"/>
    </xf>
    <xf numFmtId="166" fontId="9" fillId="0" borderId="1" xfId="3" applyNumberFormat="1" applyFont="1" applyFill="1" applyBorder="1" applyAlignment="1">
      <alignment vertical="top"/>
    </xf>
    <xf numFmtId="10" fontId="9" fillId="0" borderId="1" xfId="3" applyNumberFormat="1" applyFont="1" applyFill="1" applyBorder="1" applyAlignment="1">
      <alignment horizontal="right" vertical="top"/>
    </xf>
    <xf numFmtId="41" fontId="9" fillId="0" borderId="1" xfId="2" applyFont="1" applyFill="1" applyBorder="1" applyAlignment="1">
      <alignment vertical="top"/>
    </xf>
    <xf numFmtId="167" fontId="8" fillId="0" borderId="1" xfId="3" applyNumberFormat="1" applyFont="1" applyFill="1" applyBorder="1" applyAlignment="1">
      <alignment vertical="top"/>
    </xf>
    <xf numFmtId="167" fontId="9" fillId="0" borderId="1" xfId="3" applyNumberFormat="1" applyFont="1" applyFill="1" applyBorder="1" applyAlignment="1">
      <alignment vertical="top"/>
    </xf>
    <xf numFmtId="167" fontId="9" fillId="0" borderId="1" xfId="3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 wrapText="1"/>
    </xf>
    <xf numFmtId="164" fontId="6" fillId="0" borderId="0" xfId="1" applyNumberFormat="1" applyFont="1" applyFill="1" applyAlignment="1">
      <alignment horizontal="right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[0]" xfId="2" builtinId="6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workbookViewId="0">
      <pane ySplit="7" topLeftCell="A8" activePane="bottomLeft" state="frozen"/>
      <selection pane="bottomLeft" activeCell="E19" sqref="E19"/>
    </sheetView>
  </sheetViews>
  <sheetFormatPr baseColWidth="10" defaultRowHeight="15" x14ac:dyDescent="0.25"/>
  <cols>
    <col min="1" max="1" width="22.5703125" style="9" customWidth="1"/>
    <col min="2" max="2" width="50.85546875" style="9" customWidth="1"/>
    <col min="3" max="3" width="17.7109375" style="10" customWidth="1"/>
    <col min="4" max="4" width="16.7109375" style="10" customWidth="1"/>
    <col min="5" max="5" width="17.5703125" style="10" customWidth="1"/>
    <col min="6" max="6" width="18.140625" style="10" customWidth="1"/>
    <col min="7" max="7" width="16.85546875" style="10" bestFit="1" customWidth="1"/>
    <col min="8" max="8" width="16.28515625" style="10" bestFit="1" customWidth="1"/>
    <col min="9" max="9" width="15.7109375" style="11" customWidth="1"/>
    <col min="10" max="10" width="18.85546875" style="10" bestFit="1" customWidth="1"/>
    <col min="11" max="11" width="16.28515625" style="10" customWidth="1"/>
    <col min="12" max="12" width="18.5703125" style="10" customWidth="1"/>
    <col min="13" max="13" width="16.28515625" style="9" bestFit="1" customWidth="1"/>
  </cols>
  <sheetData>
    <row r="1" spans="1:13" x14ac:dyDescent="0.25">
      <c r="A1" s="1" t="s">
        <v>0</v>
      </c>
    </row>
    <row r="2" spans="1:13" x14ac:dyDescent="0.25">
      <c r="A2" s="2" t="s">
        <v>3</v>
      </c>
    </row>
    <row r="3" spans="1:13" x14ac:dyDescent="0.25">
      <c r="A3" s="2" t="s">
        <v>1</v>
      </c>
    </row>
    <row r="4" spans="1:13" x14ac:dyDescent="0.25">
      <c r="A4" s="2" t="s">
        <v>2</v>
      </c>
    </row>
    <row r="5" spans="1:13" x14ac:dyDescent="0.25">
      <c r="A5" s="2" t="s">
        <v>92</v>
      </c>
      <c r="I5" s="40"/>
    </row>
    <row r="6" spans="1:13" s="3" customFormat="1" ht="23.25" customHeight="1" x14ac:dyDescent="0.25">
      <c r="A6" s="42" t="s">
        <v>4</v>
      </c>
      <c r="B6" s="42"/>
      <c r="C6" s="41" t="s">
        <v>7</v>
      </c>
      <c r="D6" s="41" t="s">
        <v>8</v>
      </c>
      <c r="E6" s="41"/>
      <c r="F6" s="41" t="s">
        <v>11</v>
      </c>
      <c r="G6" s="41" t="s">
        <v>12</v>
      </c>
      <c r="H6" s="41"/>
      <c r="I6" s="46" t="s">
        <v>13</v>
      </c>
      <c r="J6" s="41" t="s">
        <v>14</v>
      </c>
      <c r="K6" s="41" t="s">
        <v>15</v>
      </c>
      <c r="L6" s="41" t="s">
        <v>16</v>
      </c>
      <c r="M6" s="12"/>
    </row>
    <row r="7" spans="1:13" s="3" customFormat="1" ht="23.25" customHeight="1" x14ac:dyDescent="0.25">
      <c r="A7" s="4" t="s">
        <v>5</v>
      </c>
      <c r="B7" s="4" t="s">
        <v>6</v>
      </c>
      <c r="C7" s="41"/>
      <c r="D7" s="5" t="s">
        <v>9</v>
      </c>
      <c r="E7" s="5" t="s">
        <v>10</v>
      </c>
      <c r="F7" s="41"/>
      <c r="G7" s="5" t="s">
        <v>9</v>
      </c>
      <c r="H7" s="5" t="s">
        <v>10</v>
      </c>
      <c r="I7" s="46"/>
      <c r="J7" s="41"/>
      <c r="K7" s="41"/>
      <c r="L7" s="41"/>
      <c r="M7" s="12"/>
    </row>
    <row r="8" spans="1:13" s="22" customFormat="1" x14ac:dyDescent="0.25">
      <c r="A8" s="24">
        <v>2</v>
      </c>
      <c r="B8" s="20" t="s">
        <v>22</v>
      </c>
      <c r="C8" s="18">
        <f>+C9+C16+C21</f>
        <v>89566502000</v>
      </c>
      <c r="D8" s="18">
        <v>0</v>
      </c>
      <c r="E8" s="18">
        <v>0</v>
      </c>
      <c r="F8" s="18">
        <f>+F9+F16+F21</f>
        <v>89566502000</v>
      </c>
      <c r="G8" s="18">
        <f t="shared" ref="G8:J8" si="0">+G9+G16+G21</f>
        <v>0</v>
      </c>
      <c r="H8" s="18">
        <f t="shared" si="0"/>
        <v>73988809650.199997</v>
      </c>
      <c r="I8" s="31">
        <v>0.82607680327071387</v>
      </c>
      <c r="J8" s="18">
        <f t="shared" si="0"/>
        <v>15577692349.799999</v>
      </c>
      <c r="K8" s="18">
        <v>0</v>
      </c>
      <c r="L8" s="18">
        <f>+H8</f>
        <v>73988809650.199997</v>
      </c>
      <c r="M8" s="23"/>
    </row>
    <row r="9" spans="1:13" s="22" customFormat="1" x14ac:dyDescent="0.25">
      <c r="A9" s="20" t="s">
        <v>29</v>
      </c>
      <c r="B9" s="20" t="s">
        <v>17</v>
      </c>
      <c r="C9" s="18">
        <v>33046312000</v>
      </c>
      <c r="D9" s="18">
        <v>0</v>
      </c>
      <c r="E9" s="18">
        <v>0</v>
      </c>
      <c r="F9" s="32">
        <v>33046312000</v>
      </c>
      <c r="G9" s="18">
        <f>+G10</f>
        <v>0</v>
      </c>
      <c r="H9" s="18">
        <f>+H10</f>
        <v>23144701755</v>
      </c>
      <c r="I9" s="31">
        <v>0.700371701282128</v>
      </c>
      <c r="J9" s="18">
        <f>+J10</f>
        <v>9901610245</v>
      </c>
      <c r="K9" s="18">
        <v>0</v>
      </c>
      <c r="L9" s="18">
        <f t="shared" ref="L9:L47" si="1">+H9</f>
        <v>23144701755</v>
      </c>
      <c r="M9" s="23"/>
    </row>
    <row r="10" spans="1:13" s="22" customFormat="1" x14ac:dyDescent="0.25">
      <c r="A10" s="20" t="s">
        <v>30</v>
      </c>
      <c r="B10" s="21" t="s">
        <v>19</v>
      </c>
      <c r="C10" s="18">
        <v>33046312000</v>
      </c>
      <c r="D10" s="18">
        <v>0</v>
      </c>
      <c r="E10" s="18">
        <v>0</v>
      </c>
      <c r="F10" s="32">
        <v>33046312000</v>
      </c>
      <c r="G10" s="18">
        <f>+G11</f>
        <v>0</v>
      </c>
      <c r="H10" s="18">
        <f>+H11</f>
        <v>23144701755</v>
      </c>
      <c r="I10" s="31">
        <v>0.700371701282128</v>
      </c>
      <c r="J10" s="18">
        <f>+J11</f>
        <v>9901610245</v>
      </c>
      <c r="K10" s="18">
        <v>0</v>
      </c>
      <c r="L10" s="18">
        <f t="shared" si="1"/>
        <v>23144701755</v>
      </c>
      <c r="M10" s="23"/>
    </row>
    <row r="11" spans="1:13" s="6" customFormat="1" x14ac:dyDescent="0.25">
      <c r="A11" s="13" t="s">
        <v>31</v>
      </c>
      <c r="B11" s="7" t="s">
        <v>57</v>
      </c>
      <c r="C11" s="14">
        <v>33046312000</v>
      </c>
      <c r="D11" s="14">
        <v>0</v>
      </c>
      <c r="E11" s="14">
        <v>0</v>
      </c>
      <c r="F11" s="33">
        <v>33046312000</v>
      </c>
      <c r="G11" s="14">
        <v>0</v>
      </c>
      <c r="H11" s="14">
        <v>23144701755</v>
      </c>
      <c r="I11" s="34">
        <v>0.700371701282128</v>
      </c>
      <c r="J11" s="14">
        <v>9901610245</v>
      </c>
      <c r="K11" s="14">
        <v>0</v>
      </c>
      <c r="L11" s="14">
        <f t="shared" si="1"/>
        <v>23144701755</v>
      </c>
      <c r="M11" s="15"/>
    </row>
    <row r="12" spans="1:13" s="6" customFormat="1" x14ac:dyDescent="0.25">
      <c r="A12" s="13" t="s">
        <v>32</v>
      </c>
      <c r="B12" s="7" t="s">
        <v>58</v>
      </c>
      <c r="C12" s="14">
        <v>10912000000</v>
      </c>
      <c r="D12" s="14">
        <v>0</v>
      </c>
      <c r="E12" s="14">
        <v>0</v>
      </c>
      <c r="F12" s="33">
        <v>10912000000</v>
      </c>
      <c r="G12" s="14">
        <v>0</v>
      </c>
      <c r="H12" s="14">
        <v>5034567323.4899998</v>
      </c>
      <c r="I12" s="34">
        <v>0.46137897026118035</v>
      </c>
      <c r="J12" s="14">
        <v>5877432676.5100002</v>
      </c>
      <c r="K12" s="14">
        <v>0</v>
      </c>
      <c r="L12" s="14">
        <f t="shared" si="1"/>
        <v>5034567323.4899998</v>
      </c>
      <c r="M12" s="15"/>
    </row>
    <row r="13" spans="1:13" s="6" customFormat="1" x14ac:dyDescent="0.25">
      <c r="A13" s="13" t="s">
        <v>33</v>
      </c>
      <c r="B13" s="7" t="s">
        <v>23</v>
      </c>
      <c r="C13" s="14">
        <v>10912000000</v>
      </c>
      <c r="D13" s="14">
        <v>0</v>
      </c>
      <c r="E13" s="14">
        <v>0</v>
      </c>
      <c r="F13" s="33">
        <v>10912000000</v>
      </c>
      <c r="G13" s="14">
        <v>0</v>
      </c>
      <c r="H13" s="14">
        <v>2392423598</v>
      </c>
      <c r="I13" s="34">
        <v>0.2192470306085044</v>
      </c>
      <c r="J13" s="14">
        <v>8519576402</v>
      </c>
      <c r="K13" s="14">
        <v>0</v>
      </c>
      <c r="L13" s="14">
        <f t="shared" si="1"/>
        <v>2392423598</v>
      </c>
      <c r="M13" s="15"/>
    </row>
    <row r="14" spans="1:13" s="6" customFormat="1" x14ac:dyDescent="0.25">
      <c r="A14" s="13" t="s">
        <v>34</v>
      </c>
      <c r="B14" s="7" t="s">
        <v>24</v>
      </c>
      <c r="C14" s="14">
        <v>0</v>
      </c>
      <c r="D14" s="14">
        <v>0</v>
      </c>
      <c r="E14" s="14">
        <v>0</v>
      </c>
      <c r="F14" s="35">
        <v>0</v>
      </c>
      <c r="G14" s="14">
        <v>0</v>
      </c>
      <c r="H14" s="14">
        <v>2642143725.4899998</v>
      </c>
      <c r="I14" s="34">
        <v>0</v>
      </c>
      <c r="J14" s="14">
        <v>-2642143725.4899998</v>
      </c>
      <c r="K14" s="14">
        <v>0</v>
      </c>
      <c r="L14" s="14">
        <f t="shared" si="1"/>
        <v>2642143725.4899998</v>
      </c>
      <c r="M14" s="15"/>
    </row>
    <row r="15" spans="1:13" s="6" customFormat="1" x14ac:dyDescent="0.25">
      <c r="A15" s="13" t="s">
        <v>35</v>
      </c>
      <c r="B15" s="7" t="s">
        <v>59</v>
      </c>
      <c r="C15" s="14">
        <v>22134312000</v>
      </c>
      <c r="D15" s="14">
        <v>0</v>
      </c>
      <c r="E15" s="14">
        <v>0</v>
      </c>
      <c r="F15" s="33">
        <v>22134312000</v>
      </c>
      <c r="G15" s="14">
        <v>0</v>
      </c>
      <c r="H15" s="14">
        <v>18110134432</v>
      </c>
      <c r="I15" s="34">
        <v>0.81819278742659807</v>
      </c>
      <c r="J15" s="14">
        <v>4024177568</v>
      </c>
      <c r="K15" s="14">
        <v>0</v>
      </c>
      <c r="L15" s="14">
        <f t="shared" si="1"/>
        <v>18110134432</v>
      </c>
      <c r="M15" s="15"/>
    </row>
    <row r="16" spans="1:13" s="22" customFormat="1" x14ac:dyDescent="0.25">
      <c r="A16" s="20" t="s">
        <v>36</v>
      </c>
      <c r="B16" s="21" t="s">
        <v>60</v>
      </c>
      <c r="C16" s="18">
        <f>+C17</f>
        <v>5111828000</v>
      </c>
      <c r="D16" s="18">
        <v>0</v>
      </c>
      <c r="E16" s="18">
        <v>0</v>
      </c>
      <c r="F16" s="18">
        <f>+F17</f>
        <v>5111828000</v>
      </c>
      <c r="G16" s="18">
        <f t="shared" ref="G16:H16" si="2">+G17</f>
        <v>0</v>
      </c>
      <c r="H16" s="18">
        <f t="shared" si="2"/>
        <v>3794566296</v>
      </c>
      <c r="I16" s="31">
        <v>0.74231102755804779</v>
      </c>
      <c r="J16" s="18">
        <f>+J17</f>
        <v>1317261704</v>
      </c>
      <c r="K16" s="18">
        <v>0</v>
      </c>
      <c r="L16" s="18">
        <f t="shared" si="1"/>
        <v>3794566296</v>
      </c>
      <c r="M16" s="30"/>
    </row>
    <row r="17" spans="1:13" s="22" customFormat="1" x14ac:dyDescent="0.25">
      <c r="A17" s="20" t="s">
        <v>37</v>
      </c>
      <c r="B17" s="21" t="s">
        <v>61</v>
      </c>
      <c r="C17" s="18">
        <f>+C18</f>
        <v>5111828000</v>
      </c>
      <c r="D17" s="18">
        <v>0</v>
      </c>
      <c r="E17" s="18">
        <v>0</v>
      </c>
      <c r="F17" s="18">
        <f>+F18</f>
        <v>5111828000</v>
      </c>
      <c r="G17" s="18">
        <f t="shared" ref="G17:H17" si="3">+G18</f>
        <v>0</v>
      </c>
      <c r="H17" s="18">
        <f t="shared" si="3"/>
        <v>3794566296</v>
      </c>
      <c r="I17" s="31">
        <v>0.74231102755804779</v>
      </c>
      <c r="J17" s="18">
        <f>+J18</f>
        <v>1317261704</v>
      </c>
      <c r="K17" s="18">
        <v>0</v>
      </c>
      <c r="L17" s="18">
        <f t="shared" si="1"/>
        <v>3794566296</v>
      </c>
      <c r="M17" s="23"/>
    </row>
    <row r="18" spans="1:13" s="22" customFormat="1" x14ac:dyDescent="0.25">
      <c r="A18" s="20" t="s">
        <v>38</v>
      </c>
      <c r="B18" s="21" t="s">
        <v>62</v>
      </c>
      <c r="C18" s="18">
        <f>+C19</f>
        <v>5111828000</v>
      </c>
      <c r="D18" s="18">
        <v>0</v>
      </c>
      <c r="E18" s="18">
        <v>0</v>
      </c>
      <c r="F18" s="18">
        <f>+F19</f>
        <v>5111828000</v>
      </c>
      <c r="G18" s="18">
        <f t="shared" ref="G18:H18" si="4">+G19</f>
        <v>0</v>
      </c>
      <c r="H18" s="18">
        <f t="shared" si="4"/>
        <v>3794566296</v>
      </c>
      <c r="I18" s="31">
        <v>0.74231102755804779</v>
      </c>
      <c r="J18" s="18">
        <f>+J19</f>
        <v>1317261704</v>
      </c>
      <c r="K18" s="18">
        <v>0</v>
      </c>
      <c r="L18" s="18">
        <f t="shared" si="1"/>
        <v>3794566296</v>
      </c>
      <c r="M18" s="23"/>
    </row>
    <row r="19" spans="1:13" s="6" customFormat="1" ht="25.5" x14ac:dyDescent="0.25">
      <c r="A19" s="13" t="s">
        <v>39</v>
      </c>
      <c r="B19" s="7" t="s">
        <v>63</v>
      </c>
      <c r="C19" s="14">
        <v>5111828000</v>
      </c>
      <c r="D19" s="14">
        <v>0</v>
      </c>
      <c r="E19" s="14">
        <v>0</v>
      </c>
      <c r="F19" s="33">
        <v>5111828000</v>
      </c>
      <c r="G19" s="14">
        <v>0</v>
      </c>
      <c r="H19" s="14">
        <v>3794566296</v>
      </c>
      <c r="I19" s="34">
        <v>0.74231102755804779</v>
      </c>
      <c r="J19" s="14">
        <v>1317261704</v>
      </c>
      <c r="K19" s="14">
        <v>0</v>
      </c>
      <c r="L19" s="14">
        <f t="shared" si="1"/>
        <v>3794566296</v>
      </c>
      <c r="M19" s="15"/>
    </row>
    <row r="20" spans="1:13" s="6" customFormat="1" ht="25.5" x14ac:dyDescent="0.25">
      <c r="A20" s="13" t="s">
        <v>40</v>
      </c>
      <c r="B20" s="7" t="s">
        <v>64</v>
      </c>
      <c r="C20" s="14">
        <v>5111828000</v>
      </c>
      <c r="D20" s="14">
        <v>0</v>
      </c>
      <c r="E20" s="14">
        <v>0</v>
      </c>
      <c r="F20" s="33">
        <v>5111828000</v>
      </c>
      <c r="G20" s="14">
        <v>0</v>
      </c>
      <c r="H20" s="14">
        <v>3794566296</v>
      </c>
      <c r="I20" s="34">
        <v>0.74231102755804779</v>
      </c>
      <c r="J20" s="14">
        <v>1317261704</v>
      </c>
      <c r="K20" s="14">
        <v>0</v>
      </c>
      <c r="L20" s="14">
        <f t="shared" si="1"/>
        <v>3794566296</v>
      </c>
      <c r="M20" s="15"/>
    </row>
    <row r="21" spans="1:13" s="22" customFormat="1" x14ac:dyDescent="0.25">
      <c r="A21" s="20" t="s">
        <v>41</v>
      </c>
      <c r="B21" s="21" t="s">
        <v>18</v>
      </c>
      <c r="C21" s="18">
        <f>+C22+C28+C33+C39</f>
        <v>51408362000</v>
      </c>
      <c r="D21" s="18">
        <v>0</v>
      </c>
      <c r="E21" s="18">
        <v>0</v>
      </c>
      <c r="F21" s="18">
        <f t="shared" ref="F21:J21" si="5">+F22+F28+F33+F39</f>
        <v>51408362000</v>
      </c>
      <c r="G21" s="18">
        <v>0</v>
      </c>
      <c r="H21" s="18">
        <f t="shared" si="5"/>
        <v>47049541599.199997</v>
      </c>
      <c r="I21" s="31">
        <v>0.91521184044689063</v>
      </c>
      <c r="J21" s="18">
        <f t="shared" si="5"/>
        <v>4358820400.8000002</v>
      </c>
      <c r="K21" s="18">
        <v>0</v>
      </c>
      <c r="L21" s="18">
        <f t="shared" si="1"/>
        <v>47049541599.199997</v>
      </c>
      <c r="M21" s="23"/>
    </row>
    <row r="22" spans="1:13" s="22" customFormat="1" x14ac:dyDescent="0.25">
      <c r="A22" s="20" t="s">
        <v>42</v>
      </c>
      <c r="B22" s="21" t="s">
        <v>65</v>
      </c>
      <c r="C22" s="18">
        <f>+C23</f>
        <v>12979917000</v>
      </c>
      <c r="D22" s="18">
        <v>0</v>
      </c>
      <c r="E22" s="18">
        <v>0</v>
      </c>
      <c r="F22" s="36">
        <f>+F23</f>
        <v>12979917000</v>
      </c>
      <c r="G22" s="18">
        <v>0</v>
      </c>
      <c r="H22" s="36">
        <f>+H23</f>
        <v>6069103576</v>
      </c>
      <c r="I22" s="31">
        <v>0.46757645491877953</v>
      </c>
      <c r="J22" s="18">
        <f>+J23</f>
        <v>6910813424</v>
      </c>
      <c r="K22" s="18">
        <v>0</v>
      </c>
      <c r="L22" s="18">
        <f t="shared" si="1"/>
        <v>6069103576</v>
      </c>
      <c r="M22" s="23"/>
    </row>
    <row r="23" spans="1:13" s="6" customFormat="1" x14ac:dyDescent="0.25">
      <c r="A23" s="13" t="s">
        <v>43</v>
      </c>
      <c r="B23" s="7" t="s">
        <v>66</v>
      </c>
      <c r="C23" s="14">
        <v>12979917000</v>
      </c>
      <c r="D23" s="14">
        <v>0</v>
      </c>
      <c r="E23" s="14">
        <v>0</v>
      </c>
      <c r="F23" s="37">
        <v>12979917000</v>
      </c>
      <c r="G23" s="14">
        <v>0</v>
      </c>
      <c r="H23" s="14">
        <v>6069103576</v>
      </c>
      <c r="I23" s="34">
        <v>0.46757645491877953</v>
      </c>
      <c r="J23" s="14">
        <v>6910813424</v>
      </c>
      <c r="K23" s="14">
        <v>0</v>
      </c>
      <c r="L23" s="14">
        <f t="shared" si="1"/>
        <v>6069103576</v>
      </c>
      <c r="M23" s="15"/>
    </row>
    <row r="24" spans="1:13" s="6" customFormat="1" x14ac:dyDescent="0.25">
      <c r="A24" s="13" t="s">
        <v>44</v>
      </c>
      <c r="B24" s="7" t="s">
        <v>67</v>
      </c>
      <c r="C24" s="14">
        <v>800000000</v>
      </c>
      <c r="D24" s="14">
        <v>0</v>
      </c>
      <c r="E24" s="14">
        <v>0</v>
      </c>
      <c r="F24" s="37">
        <v>800000000</v>
      </c>
      <c r="G24" s="14">
        <v>0</v>
      </c>
      <c r="H24" s="14">
        <v>0</v>
      </c>
      <c r="I24" s="34">
        <v>0</v>
      </c>
      <c r="J24" s="14">
        <v>800000000</v>
      </c>
      <c r="K24" s="14">
        <v>0</v>
      </c>
      <c r="L24" s="14">
        <f t="shared" si="1"/>
        <v>0</v>
      </c>
      <c r="M24" s="15"/>
    </row>
    <row r="25" spans="1:13" s="6" customFormat="1" x14ac:dyDescent="0.25">
      <c r="A25" s="13" t="s">
        <v>45</v>
      </c>
      <c r="B25" s="7" t="s">
        <v>78</v>
      </c>
      <c r="C25" s="14">
        <v>800000000</v>
      </c>
      <c r="D25" s="14">
        <v>0</v>
      </c>
      <c r="E25" s="14">
        <v>0</v>
      </c>
      <c r="F25" s="37">
        <v>800000000</v>
      </c>
      <c r="G25" s="14">
        <v>0</v>
      </c>
      <c r="H25" s="14">
        <v>0</v>
      </c>
      <c r="I25" s="34">
        <v>0</v>
      </c>
      <c r="J25" s="14">
        <v>800000000</v>
      </c>
      <c r="K25" s="14">
        <v>0</v>
      </c>
      <c r="L25" s="14">
        <f t="shared" si="1"/>
        <v>0</v>
      </c>
      <c r="M25" s="15"/>
    </row>
    <row r="26" spans="1:13" s="6" customFormat="1" x14ac:dyDescent="0.25">
      <c r="A26" s="13" t="s">
        <v>46</v>
      </c>
      <c r="B26" s="8" t="s">
        <v>79</v>
      </c>
      <c r="C26" s="14">
        <v>12179917000</v>
      </c>
      <c r="D26" s="14">
        <v>0</v>
      </c>
      <c r="E26" s="14">
        <v>0</v>
      </c>
      <c r="F26" s="37">
        <v>12179917000</v>
      </c>
      <c r="G26" s="14">
        <v>0</v>
      </c>
      <c r="H26" s="14">
        <v>6069103576</v>
      </c>
      <c r="I26" s="34">
        <v>0.49828776140264336</v>
      </c>
      <c r="J26" s="14">
        <v>6110813424</v>
      </c>
      <c r="K26" s="14">
        <v>0</v>
      </c>
      <c r="L26" s="14">
        <f t="shared" si="1"/>
        <v>6069103576</v>
      </c>
      <c r="M26" s="15"/>
    </row>
    <row r="27" spans="1:13" s="6" customFormat="1" x14ac:dyDescent="0.25">
      <c r="A27" s="16" t="s">
        <v>48</v>
      </c>
      <c r="B27" s="7" t="s">
        <v>70</v>
      </c>
      <c r="C27" s="14">
        <v>12179917000</v>
      </c>
      <c r="D27" s="14">
        <v>0</v>
      </c>
      <c r="E27" s="14">
        <v>0</v>
      </c>
      <c r="F27" s="37">
        <v>12179917000</v>
      </c>
      <c r="G27" s="14">
        <v>0</v>
      </c>
      <c r="H27" s="14">
        <v>6069103576</v>
      </c>
      <c r="I27" s="34">
        <v>0.49828776140264336</v>
      </c>
      <c r="J27" s="14">
        <v>6110813424</v>
      </c>
      <c r="K27" s="14">
        <v>0</v>
      </c>
      <c r="L27" s="14">
        <f t="shared" si="1"/>
        <v>6069103576</v>
      </c>
      <c r="M27" s="15"/>
    </row>
    <row r="28" spans="1:13" s="22" customFormat="1" x14ac:dyDescent="0.25">
      <c r="A28" s="25" t="s">
        <v>54</v>
      </c>
      <c r="B28" s="26" t="s">
        <v>20</v>
      </c>
      <c r="C28" s="18">
        <v>36237932000</v>
      </c>
      <c r="D28" s="18">
        <v>0</v>
      </c>
      <c r="E28" s="18">
        <v>0</v>
      </c>
      <c r="F28" s="36">
        <v>36237932000</v>
      </c>
      <c r="G28" s="18">
        <v>0</v>
      </c>
      <c r="H28" s="18">
        <v>34282240773</v>
      </c>
      <c r="I28" s="31">
        <v>0.94603193065763247</v>
      </c>
      <c r="J28" s="18">
        <v>1955691227</v>
      </c>
      <c r="K28" s="18">
        <v>0</v>
      </c>
      <c r="L28" s="18">
        <f t="shared" si="1"/>
        <v>34282240773</v>
      </c>
      <c r="M28" s="23"/>
    </row>
    <row r="29" spans="1:13" s="6" customFormat="1" x14ac:dyDescent="0.25">
      <c r="A29" s="13" t="s">
        <v>21</v>
      </c>
      <c r="B29" s="7" t="s">
        <v>68</v>
      </c>
      <c r="C29" s="14">
        <v>22758932000</v>
      </c>
      <c r="D29" s="14">
        <v>0</v>
      </c>
      <c r="E29" s="14">
        <v>0</v>
      </c>
      <c r="F29" s="37">
        <v>22758932000</v>
      </c>
      <c r="G29" s="14">
        <v>0</v>
      </c>
      <c r="H29" s="14">
        <v>20803240773</v>
      </c>
      <c r="I29" s="34">
        <v>0.91406928818100952</v>
      </c>
      <c r="J29" s="14">
        <v>1955691227</v>
      </c>
      <c r="K29" s="14">
        <v>0</v>
      </c>
      <c r="L29" s="14">
        <f t="shared" si="1"/>
        <v>20803240773</v>
      </c>
      <c r="M29" s="15"/>
    </row>
    <row r="30" spans="1:13" s="6" customFormat="1" x14ac:dyDescent="0.25">
      <c r="A30" s="16" t="s">
        <v>49</v>
      </c>
      <c r="B30" s="8" t="s">
        <v>72</v>
      </c>
      <c r="C30" s="14">
        <v>22758932000</v>
      </c>
      <c r="D30" s="14">
        <v>0</v>
      </c>
      <c r="E30" s="14">
        <v>0</v>
      </c>
      <c r="F30" s="37">
        <v>22758932000</v>
      </c>
      <c r="G30" s="14">
        <v>0</v>
      </c>
      <c r="H30" s="14">
        <v>20803240773</v>
      </c>
      <c r="I30" s="34">
        <v>0.91406928818100952</v>
      </c>
      <c r="J30" s="14">
        <v>1955691227</v>
      </c>
      <c r="K30" s="14">
        <v>0</v>
      </c>
      <c r="L30" s="14">
        <f t="shared" si="1"/>
        <v>20803240773</v>
      </c>
      <c r="M30" s="15"/>
    </row>
    <row r="31" spans="1:13" s="6" customFormat="1" x14ac:dyDescent="0.25">
      <c r="A31" s="16" t="s">
        <v>50</v>
      </c>
      <c r="B31" s="7" t="s">
        <v>71</v>
      </c>
      <c r="C31" s="17">
        <v>13479000000</v>
      </c>
      <c r="D31" s="14">
        <v>0</v>
      </c>
      <c r="E31" s="14">
        <v>0</v>
      </c>
      <c r="F31" s="37">
        <v>13479000000</v>
      </c>
      <c r="G31" s="14">
        <v>0</v>
      </c>
      <c r="H31" s="14">
        <v>13479000000</v>
      </c>
      <c r="I31" s="34">
        <v>1</v>
      </c>
      <c r="J31" s="14">
        <v>0</v>
      </c>
      <c r="K31" s="14">
        <v>0</v>
      </c>
      <c r="L31" s="14">
        <f t="shared" si="1"/>
        <v>13479000000</v>
      </c>
      <c r="M31" s="15"/>
    </row>
    <row r="32" spans="1:13" s="6" customFormat="1" ht="30.75" customHeight="1" x14ac:dyDescent="0.25">
      <c r="A32" s="16" t="s">
        <v>51</v>
      </c>
      <c r="B32" s="7" t="s">
        <v>73</v>
      </c>
      <c r="C32" s="17">
        <v>13479000000</v>
      </c>
      <c r="D32" s="14">
        <v>0</v>
      </c>
      <c r="E32" s="14">
        <v>0</v>
      </c>
      <c r="F32" s="38">
        <v>13479000000</v>
      </c>
      <c r="G32" s="14">
        <v>0</v>
      </c>
      <c r="H32" s="14">
        <v>13479000000</v>
      </c>
      <c r="I32" s="34">
        <v>1</v>
      </c>
      <c r="J32" s="14">
        <v>0</v>
      </c>
      <c r="K32" s="14">
        <v>0</v>
      </c>
      <c r="L32" s="14">
        <f t="shared" si="1"/>
        <v>13479000000</v>
      </c>
      <c r="M32" s="15"/>
    </row>
    <row r="33" spans="1:13" s="22" customFormat="1" ht="15" customHeight="1" x14ac:dyDescent="0.25">
      <c r="A33" s="27" t="s">
        <v>55</v>
      </c>
      <c r="B33" s="26" t="s">
        <v>74</v>
      </c>
      <c r="C33" s="18">
        <v>1722357000</v>
      </c>
      <c r="D33" s="18">
        <v>0</v>
      </c>
      <c r="E33" s="18">
        <v>0</v>
      </c>
      <c r="F33" s="36">
        <v>1722357000</v>
      </c>
      <c r="G33" s="18">
        <v>0</v>
      </c>
      <c r="H33" s="18">
        <v>3485946559</v>
      </c>
      <c r="I33" s="31">
        <v>2.0239396130883436</v>
      </c>
      <c r="J33" s="18">
        <v>-1763589559</v>
      </c>
      <c r="K33" s="18">
        <v>0</v>
      </c>
      <c r="L33" s="18">
        <f t="shared" si="1"/>
        <v>3485946559</v>
      </c>
      <c r="M33" s="23"/>
    </row>
    <row r="34" spans="1:13" s="6" customFormat="1" ht="15" customHeight="1" x14ac:dyDescent="0.25">
      <c r="A34" s="13" t="s">
        <v>47</v>
      </c>
      <c r="B34" s="7" t="s">
        <v>69</v>
      </c>
      <c r="C34" s="14">
        <v>1722357000</v>
      </c>
      <c r="D34" s="14">
        <v>0</v>
      </c>
      <c r="E34" s="14">
        <v>0</v>
      </c>
      <c r="F34" s="37">
        <v>1722357000</v>
      </c>
      <c r="G34" s="14">
        <v>0</v>
      </c>
      <c r="H34" s="14">
        <v>3485946559</v>
      </c>
      <c r="I34" s="34">
        <v>2.0239396130883436</v>
      </c>
      <c r="J34" s="14">
        <v>-1763589559</v>
      </c>
      <c r="K34" s="14">
        <v>0</v>
      </c>
      <c r="L34" s="14">
        <f t="shared" si="1"/>
        <v>3485946559</v>
      </c>
      <c r="M34" s="15"/>
    </row>
    <row r="35" spans="1:13" s="6" customFormat="1" x14ac:dyDescent="0.25">
      <c r="A35" s="16" t="s">
        <v>52</v>
      </c>
      <c r="B35" s="7" t="s">
        <v>75</v>
      </c>
      <c r="C35" s="14">
        <v>1622357000</v>
      </c>
      <c r="D35" s="14">
        <v>0</v>
      </c>
      <c r="E35" s="14">
        <v>0</v>
      </c>
      <c r="F35" s="37">
        <v>1622357000</v>
      </c>
      <c r="G35" s="14">
        <v>0</v>
      </c>
      <c r="H35" s="14">
        <v>3442223667</v>
      </c>
      <c r="I35" s="34">
        <v>2.1217424340080515</v>
      </c>
      <c r="J35" s="14">
        <v>-1819866687</v>
      </c>
      <c r="K35" s="14">
        <v>0</v>
      </c>
      <c r="L35" s="14">
        <f t="shared" si="1"/>
        <v>3442223667</v>
      </c>
      <c r="M35" s="15"/>
    </row>
    <row r="36" spans="1:13" s="6" customFormat="1" x14ac:dyDescent="0.25">
      <c r="A36" s="16" t="s">
        <v>88</v>
      </c>
      <c r="B36" s="7" t="s">
        <v>89</v>
      </c>
      <c r="C36" s="14">
        <v>1141330000</v>
      </c>
      <c r="D36" s="14">
        <v>0</v>
      </c>
      <c r="E36" s="14">
        <v>0</v>
      </c>
      <c r="F36" s="37">
        <v>1141330000</v>
      </c>
      <c r="G36" s="14">
        <v>0</v>
      </c>
      <c r="H36" s="14">
        <v>2507049426.9000001</v>
      </c>
      <c r="I36" s="34">
        <v>2.196603459910806</v>
      </c>
      <c r="J36" s="14">
        <v>-1365719426.9000001</v>
      </c>
      <c r="K36" s="14"/>
      <c r="L36" s="14">
        <f t="shared" si="1"/>
        <v>2507049426.9000001</v>
      </c>
      <c r="M36" s="15"/>
    </row>
    <row r="37" spans="1:13" s="6" customFormat="1" x14ac:dyDescent="0.25">
      <c r="A37" s="16" t="s">
        <v>90</v>
      </c>
      <c r="B37" s="7" t="s">
        <v>91</v>
      </c>
      <c r="C37" s="14">
        <v>0</v>
      </c>
      <c r="D37" s="14"/>
      <c r="E37" s="14"/>
      <c r="F37" s="37">
        <v>0</v>
      </c>
      <c r="G37" s="14">
        <v>0</v>
      </c>
      <c r="H37" s="14">
        <v>337654039.85000002</v>
      </c>
      <c r="I37" s="34">
        <v>0</v>
      </c>
      <c r="J37" s="14">
        <v>-337654039.85000002</v>
      </c>
      <c r="K37" s="14"/>
      <c r="L37" s="14">
        <f t="shared" si="1"/>
        <v>337654039.85000002</v>
      </c>
      <c r="M37" s="15"/>
    </row>
    <row r="38" spans="1:13" s="6" customFormat="1" x14ac:dyDescent="0.25">
      <c r="A38" s="13" t="s">
        <v>53</v>
      </c>
      <c r="B38" s="7" t="s">
        <v>76</v>
      </c>
      <c r="C38" s="14">
        <v>100000000</v>
      </c>
      <c r="D38" s="14">
        <v>0</v>
      </c>
      <c r="E38" s="14">
        <v>0</v>
      </c>
      <c r="F38" s="37">
        <v>100000000</v>
      </c>
      <c r="G38" s="14">
        <v>0</v>
      </c>
      <c r="H38" s="14">
        <v>43722872</v>
      </c>
      <c r="I38" s="34">
        <v>0.4372287017</v>
      </c>
      <c r="J38" s="14">
        <v>56277128</v>
      </c>
      <c r="K38" s="14">
        <v>0</v>
      </c>
      <c r="L38" s="14">
        <f t="shared" si="1"/>
        <v>43722872</v>
      </c>
      <c r="M38" s="15"/>
    </row>
    <row r="39" spans="1:13" s="22" customFormat="1" x14ac:dyDescent="0.25">
      <c r="A39" s="25" t="s">
        <v>56</v>
      </c>
      <c r="B39" s="20" t="s">
        <v>77</v>
      </c>
      <c r="C39" s="18">
        <v>468156000</v>
      </c>
      <c r="D39" s="18">
        <v>0</v>
      </c>
      <c r="E39" s="18">
        <v>0</v>
      </c>
      <c r="F39" s="36">
        <v>468156000</v>
      </c>
      <c r="G39" s="39">
        <v>0</v>
      </c>
      <c r="H39" s="18">
        <v>3212250691.1999998</v>
      </c>
      <c r="I39" s="31">
        <v>6.8614963627508772</v>
      </c>
      <c r="J39" s="18">
        <v>-2744094691.1999998</v>
      </c>
      <c r="K39" s="18">
        <v>0</v>
      </c>
      <c r="L39" s="18">
        <f t="shared" si="1"/>
        <v>3212250691.1999998</v>
      </c>
      <c r="M39" s="30"/>
    </row>
    <row r="40" spans="1:13" s="22" customFormat="1" x14ac:dyDescent="0.25">
      <c r="A40" s="43" t="s">
        <v>86</v>
      </c>
      <c r="B40" s="44"/>
      <c r="C40" s="18">
        <f>+C8</f>
        <v>89566502000</v>
      </c>
      <c r="D40" s="18">
        <v>0</v>
      </c>
      <c r="E40" s="18">
        <v>0</v>
      </c>
      <c r="F40" s="29">
        <f>+F8</f>
        <v>89566502000</v>
      </c>
      <c r="G40" s="18">
        <f t="shared" ref="G40:H40" si="6">+G8</f>
        <v>0</v>
      </c>
      <c r="H40" s="18">
        <f t="shared" si="6"/>
        <v>73988809650.199997</v>
      </c>
      <c r="I40" s="31">
        <v>0.82607680327071387</v>
      </c>
      <c r="J40" s="18">
        <f t="shared" ref="J40:J47" si="7">F40-H40</f>
        <v>15577692349.800003</v>
      </c>
      <c r="K40" s="18">
        <v>0</v>
      </c>
      <c r="L40" s="18">
        <f t="shared" si="1"/>
        <v>73988809650.199997</v>
      </c>
      <c r="M40" s="30"/>
    </row>
    <row r="41" spans="1:13" s="6" customFormat="1" x14ac:dyDescent="0.25">
      <c r="A41" s="13" t="s">
        <v>80</v>
      </c>
      <c r="B41" s="13" t="s">
        <v>25</v>
      </c>
      <c r="C41" s="14">
        <v>685526620000</v>
      </c>
      <c r="D41" s="14">
        <v>1343385738</v>
      </c>
      <c r="E41" s="14">
        <v>20745385738</v>
      </c>
      <c r="F41" s="37">
        <v>666124620000</v>
      </c>
      <c r="G41" s="14">
        <v>0</v>
      </c>
      <c r="H41" s="14">
        <v>156523860800</v>
      </c>
      <c r="I41" s="34">
        <v>0.23497684382240669</v>
      </c>
      <c r="J41" s="14">
        <v>509600759200</v>
      </c>
      <c r="K41" s="14">
        <v>0</v>
      </c>
      <c r="L41" s="14">
        <f t="shared" si="1"/>
        <v>156523860800</v>
      </c>
      <c r="M41" s="15"/>
    </row>
    <row r="42" spans="1:13" s="6" customFormat="1" x14ac:dyDescent="0.25">
      <c r="A42" s="13" t="s">
        <v>81</v>
      </c>
      <c r="B42" s="13" t="s">
        <v>26</v>
      </c>
      <c r="C42" s="14">
        <v>685526620000</v>
      </c>
      <c r="D42" s="14">
        <v>1343385738</v>
      </c>
      <c r="E42" s="14">
        <v>20745385738</v>
      </c>
      <c r="F42" s="37">
        <v>666124620000</v>
      </c>
      <c r="G42" s="14">
        <v>0</v>
      </c>
      <c r="H42" s="14">
        <v>156523860800</v>
      </c>
      <c r="I42" s="34">
        <v>0.23497684382240669</v>
      </c>
      <c r="J42" s="14">
        <v>509600759200</v>
      </c>
      <c r="K42" s="14">
        <v>0</v>
      </c>
      <c r="L42" s="14">
        <f t="shared" si="1"/>
        <v>156523860800</v>
      </c>
      <c r="M42" s="15"/>
    </row>
    <row r="43" spans="1:13" s="6" customFormat="1" x14ac:dyDescent="0.25">
      <c r="A43" s="13" t="s">
        <v>84</v>
      </c>
      <c r="B43" s="13" t="s">
        <v>27</v>
      </c>
      <c r="C43" s="14">
        <v>17024138000</v>
      </c>
      <c r="D43" s="14">
        <v>0</v>
      </c>
      <c r="E43" s="14">
        <v>0</v>
      </c>
      <c r="F43" s="37">
        <v>17024138000</v>
      </c>
      <c r="G43" s="14">
        <v>0</v>
      </c>
      <c r="H43" s="14">
        <v>9519081989</v>
      </c>
      <c r="I43" s="34">
        <v>0.55915206919727745</v>
      </c>
      <c r="J43" s="14">
        <v>7505056011</v>
      </c>
      <c r="K43" s="14">
        <v>0</v>
      </c>
      <c r="L43" s="14">
        <f t="shared" si="1"/>
        <v>9519081989</v>
      </c>
      <c r="M43" s="15"/>
    </row>
    <row r="44" spans="1:13" s="6" customFormat="1" x14ac:dyDescent="0.25">
      <c r="A44" s="13" t="s">
        <v>82</v>
      </c>
      <c r="B44" s="13" t="s">
        <v>85</v>
      </c>
      <c r="C44" s="14">
        <v>17024138000</v>
      </c>
      <c r="D44" s="14">
        <v>0</v>
      </c>
      <c r="E44" s="14">
        <v>0</v>
      </c>
      <c r="F44" s="37">
        <v>17024138000</v>
      </c>
      <c r="G44" s="14">
        <v>0</v>
      </c>
      <c r="H44" s="14">
        <v>9519081989</v>
      </c>
      <c r="I44" s="34">
        <v>0.55915206919727745</v>
      </c>
      <c r="J44" s="14">
        <v>7505056011</v>
      </c>
      <c r="K44" s="14">
        <v>0</v>
      </c>
      <c r="L44" s="14">
        <f t="shared" si="1"/>
        <v>9519081989</v>
      </c>
      <c r="M44" s="15"/>
    </row>
    <row r="45" spans="1:13" s="6" customFormat="1" x14ac:dyDescent="0.25">
      <c r="A45" s="13" t="s">
        <v>83</v>
      </c>
      <c r="B45" s="13" t="s">
        <v>28</v>
      </c>
      <c r="C45" s="14">
        <v>4513204000</v>
      </c>
      <c r="D45" s="14">
        <v>0</v>
      </c>
      <c r="E45" s="14">
        <v>0</v>
      </c>
      <c r="F45" s="37">
        <v>4513204000</v>
      </c>
      <c r="G45" s="14">
        <v>0</v>
      </c>
      <c r="H45" s="14">
        <v>3190286275</v>
      </c>
      <c r="I45" s="34">
        <v>0.7068783673416934</v>
      </c>
      <c r="J45" s="14">
        <v>1322917725</v>
      </c>
      <c r="K45" s="14">
        <v>0</v>
      </c>
      <c r="L45" s="14">
        <f t="shared" si="1"/>
        <v>3190286275</v>
      </c>
      <c r="M45" s="15"/>
    </row>
    <row r="46" spans="1:13" s="22" customFormat="1" x14ac:dyDescent="0.25">
      <c r="A46" s="45" t="s">
        <v>87</v>
      </c>
      <c r="B46" s="45"/>
      <c r="C46" s="19">
        <f>C41+C43+C45</f>
        <v>707063962000</v>
      </c>
      <c r="D46" s="19">
        <f>D41+D43+D45</f>
        <v>1343385738</v>
      </c>
      <c r="E46" s="19">
        <f t="shared" ref="E46" si="8">E41+E43+E45</f>
        <v>20745385738</v>
      </c>
      <c r="F46" s="19">
        <f>F41+F43+F45</f>
        <v>687661962000</v>
      </c>
      <c r="G46" s="19">
        <f>G41+G43+G45</f>
        <v>0</v>
      </c>
      <c r="H46" s="19">
        <f t="shared" ref="H46" si="9">H41+H43+H45</f>
        <v>169233229064</v>
      </c>
      <c r="I46" s="31">
        <v>0.24609944771672568</v>
      </c>
      <c r="J46" s="18">
        <f t="shared" si="7"/>
        <v>518428732936</v>
      </c>
      <c r="K46" s="18">
        <v>0</v>
      </c>
      <c r="L46" s="18">
        <f t="shared" si="1"/>
        <v>169233229064</v>
      </c>
      <c r="M46" s="30"/>
    </row>
    <row r="47" spans="1:13" s="22" customFormat="1" x14ac:dyDescent="0.25">
      <c r="A47" s="45" t="s">
        <v>86</v>
      </c>
      <c r="B47" s="45"/>
      <c r="C47" s="19">
        <f>+C40+C46</f>
        <v>796630464000</v>
      </c>
      <c r="D47" s="19">
        <f>+D40+D46</f>
        <v>1343385738</v>
      </c>
      <c r="E47" s="19">
        <f>+E40+E46</f>
        <v>20745385738</v>
      </c>
      <c r="F47" s="19">
        <f>+F40+F46</f>
        <v>777228464000</v>
      </c>
      <c r="G47" s="19">
        <f t="shared" ref="G47:H47" si="10">+G40+G46</f>
        <v>0</v>
      </c>
      <c r="H47" s="19">
        <f t="shared" si="10"/>
        <v>243222038714.20001</v>
      </c>
      <c r="I47" s="31">
        <v>0.31293506347484978</v>
      </c>
      <c r="J47" s="18">
        <f t="shared" si="7"/>
        <v>534006425285.79999</v>
      </c>
      <c r="K47" s="18">
        <v>0</v>
      </c>
      <c r="L47" s="18">
        <f t="shared" si="1"/>
        <v>243222038714.20001</v>
      </c>
      <c r="M47" s="23"/>
    </row>
    <row r="48" spans="1:13" s="6" customFormat="1" x14ac:dyDescent="0.25">
      <c r="A48" s="15"/>
      <c r="B48" s="15"/>
      <c r="C48" s="28"/>
      <c r="D48" s="28"/>
      <c r="E48" s="28"/>
      <c r="F48" s="28"/>
      <c r="G48" s="28"/>
      <c r="H48" s="28"/>
      <c r="I48" s="40"/>
      <c r="J48" s="28"/>
      <c r="K48" s="28"/>
      <c r="L48" s="28"/>
      <c r="M48" s="15"/>
    </row>
    <row r="50" spans="4:5" x14ac:dyDescent="0.25">
      <c r="D50" s="28"/>
      <c r="E50" s="28"/>
    </row>
  </sheetData>
  <mergeCells count="12">
    <mergeCell ref="A40:B40"/>
    <mergeCell ref="A46:B46"/>
    <mergeCell ref="A47:B47"/>
    <mergeCell ref="I6:I7"/>
    <mergeCell ref="J6:J7"/>
    <mergeCell ref="K6:K7"/>
    <mergeCell ref="L6:L7"/>
    <mergeCell ref="A6:B6"/>
    <mergeCell ref="C6:C7"/>
    <mergeCell ref="D6:E6"/>
    <mergeCell ref="F6:F7"/>
    <mergeCell ref="G6:H6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 Acosta</dc:creator>
  <cp:lastModifiedBy>Ruth Janeth Torres Martínez</cp:lastModifiedBy>
  <cp:lastPrinted>2019-09-25T17:18:21Z</cp:lastPrinted>
  <dcterms:created xsi:type="dcterms:W3CDTF">2018-12-21T16:38:24Z</dcterms:created>
  <dcterms:modified xsi:type="dcterms:W3CDTF">2019-11-07T15:40:33Z</dcterms:modified>
</cp:coreProperties>
</file>